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L80" i="1" l="1"/>
  <c r="K80" i="1"/>
  <c r="N80" i="1"/>
  <c r="J80" i="1"/>
  <c r="I80" i="1"/>
  <c r="H80" i="1"/>
  <c r="G80" i="1"/>
  <c r="F80" i="1"/>
  <c r="E80" i="1"/>
  <c r="D80" i="1"/>
  <c r="C80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8" i="1"/>
  <c r="M68" i="1"/>
  <c r="N67" i="1"/>
  <c r="M67" i="1"/>
  <c r="N66" i="1"/>
  <c r="M66" i="1"/>
  <c r="N65" i="1"/>
  <c r="M65" i="1"/>
  <c r="N64" i="1"/>
  <c r="M64" i="1"/>
  <c r="N63" i="1"/>
  <c r="M63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2" i="1"/>
  <c r="M42" i="1"/>
  <c r="N41" i="1"/>
  <c r="M41" i="1"/>
  <c r="N40" i="1"/>
  <c r="M40" i="1"/>
  <c r="N39" i="1"/>
  <c r="M39" i="1"/>
  <c r="N37" i="1"/>
  <c r="M37" i="1"/>
  <c r="N36" i="1"/>
  <c r="M36" i="1"/>
  <c r="N35" i="1"/>
  <c r="M35" i="1"/>
  <c r="N34" i="1"/>
  <c r="M34" i="1"/>
  <c r="N33" i="1"/>
  <c r="M33" i="1"/>
  <c r="N32" i="1"/>
  <c r="M32" i="1"/>
  <c r="N30" i="1"/>
  <c r="M30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M80" i="1" l="1"/>
</calcChain>
</file>

<file path=xl/sharedStrings.xml><?xml version="1.0" encoding="utf-8"?>
<sst xmlns="http://schemas.openxmlformats.org/spreadsheetml/2006/main" count="161" uniqueCount="136">
  <si>
    <t>Frequenza e tempo medio di attesa per le prestazioni del PNGLA</t>
  </si>
  <si>
    <t>MAGGIO, GIUGNO 2021 - AOU Policlinico di Bari - Attività Istituzionale vs Attività Libero-Professionale (ALPI)</t>
  </si>
  <si>
    <t>AOU POLICLINICO BARI</t>
  </si>
  <si>
    <t>% Istituzionale su totale</t>
  </si>
  <si>
    <t>% ALPI su totale</t>
  </si>
  <si>
    <t>ISTITUZIONALE</t>
  </si>
  <si>
    <t>ALPI</t>
  </si>
  <si>
    <t>Complessivo (*)</t>
  </si>
  <si>
    <t xml:space="preserve">Primi accessi, priorità B, GaranziaTempiMassimi </t>
  </si>
  <si>
    <t xml:space="preserve">Primi accessi, priorità D, GaranziaTempiMassimi </t>
  </si>
  <si>
    <t xml:space="preserve">Primi accessi, priorità P, GaranziaTempiMassimi </t>
  </si>
  <si>
    <t>Frequenza</t>
  </si>
  <si>
    <t>Media Giorni Attesa</t>
  </si>
  <si>
    <t xml:space="preserve">Media Giorni Attesa </t>
  </si>
  <si>
    <t>Prestazione</t>
  </si>
  <si>
    <t>Codice Prestazione</t>
  </si>
  <si>
    <t>Prima Visita cardiologica</t>
  </si>
  <si>
    <t>89.7</t>
  </si>
  <si>
    <t>Prima Visita chirurgia vascolare</t>
  </si>
  <si>
    <t>Prima Visita endocrinologica</t>
  </si>
  <si>
    <t>Prima Visita neurologica</t>
  </si>
  <si>
    <t>89.13</t>
  </si>
  <si>
    <t>Prima Visita oculistica</t>
  </si>
  <si>
    <t>95.02</t>
  </si>
  <si>
    <t>Prima Visita ortopedica</t>
  </si>
  <si>
    <t>Prima Visita ginecologica</t>
  </si>
  <si>
    <t>89.26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</si>
  <si>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</si>
  <si>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</si>
  <si>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</si>
  <si>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</si>
  <si>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</si>
  <si>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</si>
  <si>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</si>
  <si>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</si>
  <si>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</si>
  <si>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</si>
  <si>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</si>
  <si>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</si>
  <si>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</si>
  <si>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</si>
  <si>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</si>
  <si>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</si>
  <si>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</si>
  <si>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</si>
  <si>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</si>
  <si>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</si>
  <si>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</si>
  <si>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</si>
  <si>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</si>
  <si>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</si>
  <si>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</si>
  <si>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</si>
  <si>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</si>
  <si>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</si>
  <si>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</si>
  <si>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</si>
  <si>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</si>
  <si>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</si>
  <si>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</si>
  <si>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</si>
  <si>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</si>
  <si>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</si>
  <si>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</si>
  <si>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</si>
  <si>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</si>
  <si>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</si>
  <si>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88.38.5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</si>
  <si>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</si>
  <si>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</si>
  <si>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</si>
  <si>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</si>
  <si>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</si>
  <si>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</si>
  <si>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</si>
  <si>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</si>
  <si>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</si>
  <si>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</si>
  <si>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</si>
  <si>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</si>
  <si>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</si>
  <si>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88.71.4</t>
  </si>
  <si>
    <t>Eco (color) dopplergrafia cardiaca</t>
  </si>
  <si>
    <t>88.72.3</t>
  </si>
  <si>
    <t>Eco (color) dopplergrafia dei tronchi sovra aortici</t>
  </si>
  <si>
    <t>88.73.5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</si>
  <si>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</si>
  <si>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</si>
  <si>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</si>
  <si>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</si>
  <si>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</si>
  <si>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</si>
  <si>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</si>
  <si>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</si>
  <si>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</si>
  <si>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</si>
  <si>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</si>
  <si>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</si>
  <si>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</si>
  <si>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</si>
  <si>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</si>
  <si>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88.77.2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</si>
  <si>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</si>
  <si>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</si>
  <si>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</si>
  <si>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</si>
  <si>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</si>
  <si>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45.24</t>
  </si>
  <si>
    <t>Esofagogastroduodenoscopia</t>
  </si>
  <si>
    <t>45.13</t>
  </si>
  <si>
    <t>Esofagogastroduodenoscopia con biopsia in sede unica</t>
  </si>
  <si>
    <t>45.16</t>
  </si>
  <si>
    <t>Elettrocardiogramma</t>
  </si>
  <si>
    <t>89.52</t>
  </si>
  <si>
    <t>Elettrocardiogramma dinamico (Holter)</t>
  </si>
  <si>
    <t>89.50</t>
  </si>
  <si>
    <t>Test cardiovascolare da sforzo con cicloergometro o con pedana mobile</t>
  </si>
  <si>
    <t>89.41 - 89.43</t>
  </si>
  <si>
    <t>Altri test cardiovascolari da sforzo</t>
  </si>
  <si>
    <t>89.44</t>
  </si>
  <si>
    <t>Esame audiometrico tonale</t>
  </si>
  <si>
    <t>95.41.1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</si>
  <si>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</si>
  <si>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</si>
  <si>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</si>
  <si>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</si>
  <si>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</si>
  <si>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</si>
  <si>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</si>
  <si>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93.08.1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</si>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</sst>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sz val="7"/>
      <color rgb="FF000000"/>
      <name val="Tahoma"/>
      <family val="2"/>
    </font>
    <font>
      <sz val="8"/>
      <color theme="1"/>
      <name val="Arial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b/>
      <sz val="12"/>
      <color rgb="FF333366"/>
      <name val="Tahoma"/>
      <family val="2"/>
    </font>
    <font>
      <b/>
      <sz val="10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b/>
      <sz val="9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6E9EE"/>
        <bgColor indexed="64"/>
      </patternFill>
    </fill>
  </fills>
  <borders count="29">
    <border>
      <left/>
      <right/>
      <top/>
      <bottom/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/>
      <top/>
      <bottom style="medium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/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 style="medium">
        <color rgb="FF979991"/>
      </bottom>
      <diagonal/>
    </border>
    <border>
      <left style="medium">
        <color rgb="FF97999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979991"/>
      </right>
      <top/>
      <bottom style="thin">
        <color auto="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6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1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1" fillId="3" borderId="18" xfId="0" applyFont="1" applyFill="1" applyBorder="1" applyAlignment="1">
      <alignment wrapText="1"/>
    </xf>
    <xf numFmtId="0" fontId="12" fillId="3" borderId="18" xfId="0" applyFont="1" applyFill="1" applyBorder="1" applyAlignment="1">
      <alignment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17" fillId="6" borderId="12" xfId="0" applyNumberFormat="1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vertical="center" wrapText="1"/>
    </xf>
    <xf numFmtId="0" fontId="17" fillId="6" borderId="9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49" fontId="18" fillId="4" borderId="13" xfId="0" applyNumberFormat="1" applyFont="1" applyFill="1" applyBorder="1" applyAlignment="1">
      <alignment horizontal="left" vertical="center"/>
    </xf>
    <xf numFmtId="49" fontId="18" fillId="4" borderId="9" xfId="0" applyNumberFormat="1" applyFont="1" applyFill="1" applyBorder="1" applyAlignment="1">
      <alignment horizontal="left" vertical="center"/>
    </xf>
    <xf numFmtId="3" fontId="19" fillId="7" borderId="13" xfId="0" applyNumberFormat="1" applyFont="1" applyFill="1" applyBorder="1" applyAlignment="1">
      <alignment horizontal="right" vertical="center" wrapText="1"/>
    </xf>
    <xf numFmtId="10" fontId="20" fillId="8" borderId="19" xfId="1" applyNumberFormat="1" applyFont="1" applyFill="1" applyBorder="1" applyAlignment="1">
      <alignment horizontal="right" vertical="center"/>
    </xf>
    <xf numFmtId="10" fontId="20" fillId="8" borderId="20" xfId="1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right" vertical="center" wrapText="1"/>
    </xf>
    <xf numFmtId="49" fontId="21" fillId="4" borderId="21" xfId="0" applyNumberFormat="1" applyFont="1" applyFill="1" applyBorder="1" applyAlignment="1">
      <alignment horizontal="left" vertical="center" wrapText="1"/>
    </xf>
    <xf numFmtId="3" fontId="19" fillId="7" borderId="12" xfId="0" applyNumberFormat="1" applyFont="1" applyFill="1" applyBorder="1" applyAlignment="1">
      <alignment horizontal="right" vertical="center" wrapText="1"/>
    </xf>
    <xf numFmtId="49" fontId="21" fillId="4" borderId="24" xfId="0" applyNumberFormat="1" applyFont="1" applyFill="1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49" fontId="22" fillId="4" borderId="13" xfId="0" applyNumberFormat="1" applyFont="1" applyFill="1" applyBorder="1" applyAlignment="1">
      <alignment horizontal="left" vertical="center" wrapText="1"/>
    </xf>
    <xf numFmtId="49" fontId="22" fillId="4" borderId="9" xfId="0" applyNumberFormat="1" applyFont="1" applyFill="1" applyBorder="1" applyAlignment="1">
      <alignment horizontal="left" vertical="center" wrapText="1"/>
    </xf>
    <xf numFmtId="3" fontId="21" fillId="9" borderId="13" xfId="0" applyNumberFormat="1" applyFont="1" applyFill="1" applyBorder="1" applyAlignment="1">
      <alignment horizontal="right" vertical="top" wrapText="1"/>
    </xf>
    <xf numFmtId="164" fontId="21" fillId="9" borderId="12" xfId="0" applyNumberFormat="1" applyFont="1" applyFill="1" applyBorder="1" applyAlignment="1">
      <alignment horizontal="right" vertical="top" wrapText="1"/>
    </xf>
    <xf numFmtId="3" fontId="17" fillId="6" borderId="9" xfId="0" applyNumberFormat="1" applyFont="1" applyFill="1" applyBorder="1" applyAlignment="1">
      <alignment horizontal="right" vertical="center" wrapText="1"/>
    </xf>
    <xf numFmtId="3" fontId="17" fillId="6" borderId="28" xfId="0" applyNumberFormat="1" applyFont="1" applyFill="1" applyBorder="1" applyAlignment="1">
      <alignment horizontal="right" vertical="center" wrapText="1"/>
    </xf>
    <xf numFmtId="164" fontId="17" fillId="6" borderId="28" xfId="0" applyNumberFormat="1" applyFont="1" applyFill="1" applyBorder="1" applyAlignment="1">
      <alignment horizontal="right" vertical="center" wrapText="1"/>
    </xf>
    <xf numFmtId="10" fontId="23" fillId="6" borderId="19" xfId="1" applyNumberFormat="1" applyFont="1" applyFill="1" applyBorder="1" applyAlignment="1">
      <alignment horizontal="right" vertical="center"/>
    </xf>
    <xf numFmtId="10" fontId="23" fillId="6" borderId="20" xfId="1" applyNumberFormat="1" applyFont="1" applyFill="1" applyBorder="1" applyAlignment="1">
      <alignment horizontal="right" vertical="center"/>
    </xf>
    <xf numFmtId="10" fontId="20" fillId="8" borderId="23" xfId="1" applyNumberFormat="1" applyFont="1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49" fontId="16" fillId="4" borderId="9" xfId="0" applyNumberFormat="1" applyFont="1" applyFill="1" applyBorder="1" applyAlignment="1">
      <alignment horizontal="center" vertical="center" wrapText="1"/>
    </xf>
    <xf numFmtId="49" fontId="16" fillId="4" borderId="11" xfId="0" applyNumberFormat="1" applyFont="1" applyFill="1" applyBorder="1" applyAlignment="1">
      <alignment horizontal="center" vertical="center" wrapText="1"/>
    </xf>
    <xf numFmtId="49" fontId="15" fillId="4" borderId="16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22" fillId="4" borderId="13" xfId="0" applyNumberFormat="1" applyFont="1" applyFill="1" applyBorder="1" applyAlignment="1">
      <alignment horizontal="left" vertical="center" wrapText="1"/>
    </xf>
    <xf numFmtId="49" fontId="22" fillId="4" borderId="16" xfId="0" applyNumberFormat="1" applyFont="1" applyFill="1" applyBorder="1" applyAlignment="1">
      <alignment horizontal="left" vertical="center" wrapText="1"/>
    </xf>
    <xf numFmtId="3" fontId="19" fillId="7" borderId="12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9" fillId="7" borderId="25" xfId="0" applyNumberFormat="1" applyFont="1" applyFill="1" applyBorder="1" applyAlignment="1">
      <alignment horizontal="right" vertical="center" wrapText="1"/>
    </xf>
    <xf numFmtId="10" fontId="20" fillId="8" borderId="22" xfId="1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49" fontId="13" fillId="4" borderId="9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0" fillId="0" borderId="15" xfId="0" applyBorder="1" applyAlignment="1"/>
    <xf numFmtId="49" fontId="15" fillId="4" borderId="9" xfId="0" applyNumberFormat="1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61" workbookViewId="0">
      <selection activeCell="Q13" sqref="Q13"/>
    </sheetView>
  </sheetViews>
  <sheetFormatPr defaultRowHeight="15" x14ac:dyDescent="0.25"/>
  <cols>
    <col min="1" max="1" width="37.28515625" customWidth="1"/>
    <col min="2" max="2" width="10.140625" bestFit="1" customWidth="1"/>
    <col min="3" max="3" width="7.42578125" customWidth="1"/>
    <col min="4" max="4" width="6.7109375" customWidth="1"/>
    <col min="5" max="5" width="7" customWidth="1"/>
    <col min="6" max="6" width="6.5703125" customWidth="1"/>
    <col min="7" max="10" width="6.7109375" customWidth="1"/>
    <col min="11" max="11" width="6.85546875" customWidth="1"/>
    <col min="12" max="12" width="6.5703125" customWidth="1"/>
    <col min="13" max="13" width="8.140625" customWidth="1"/>
    <col min="14" max="14" width="7.42578125" customWidth="1"/>
  </cols>
  <sheetData>
    <row r="1" spans="1:14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1:14" ht="16.5" thickBot="1" x14ac:dyDescent="0.3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1:14" ht="15.75" thickBot="1" x14ac:dyDescent="0.3">
      <c r="A4" s="1"/>
      <c r="B4" s="2"/>
      <c r="C4" s="2"/>
      <c r="D4" s="2"/>
      <c r="E4" s="2"/>
      <c r="F4" s="3"/>
      <c r="G4" s="4"/>
      <c r="H4" s="4"/>
      <c r="I4" s="4"/>
      <c r="J4" s="4"/>
      <c r="K4" s="4"/>
      <c r="L4" s="4"/>
      <c r="M4" s="4"/>
      <c r="N4" s="5"/>
    </row>
    <row r="5" spans="1:14" ht="15.7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8.75" thickBot="1" x14ac:dyDescent="0.3">
      <c r="A6" s="8"/>
      <c r="B6" s="9"/>
      <c r="C6" s="59" t="s">
        <v>2</v>
      </c>
      <c r="D6" s="60"/>
      <c r="E6" s="60"/>
      <c r="F6" s="60"/>
      <c r="G6" s="60"/>
      <c r="H6" s="60"/>
      <c r="I6" s="60"/>
      <c r="J6" s="60"/>
      <c r="K6" s="60"/>
      <c r="L6" s="61"/>
      <c r="M6" s="62" t="s">
        <v>3</v>
      </c>
      <c r="N6" s="62" t="s">
        <v>4</v>
      </c>
    </row>
    <row r="7" spans="1:14" ht="15.75" thickBot="1" x14ac:dyDescent="0.3">
      <c r="A7" s="8"/>
      <c r="B7" s="9"/>
      <c r="C7" s="65" t="s">
        <v>5</v>
      </c>
      <c r="D7" s="66"/>
      <c r="E7" s="67"/>
      <c r="F7" s="67"/>
      <c r="G7" s="67"/>
      <c r="H7" s="67"/>
      <c r="I7" s="67"/>
      <c r="J7" s="68"/>
      <c r="K7" s="69" t="s">
        <v>6</v>
      </c>
      <c r="L7" s="70"/>
      <c r="M7" s="63"/>
      <c r="N7" s="63"/>
    </row>
    <row r="8" spans="1:14" ht="26.25" customHeight="1" thickBot="1" x14ac:dyDescent="0.3">
      <c r="A8" s="8"/>
      <c r="B8" s="9"/>
      <c r="C8" s="39" t="s">
        <v>7</v>
      </c>
      <c r="D8" s="40"/>
      <c r="E8" s="39" t="s">
        <v>8</v>
      </c>
      <c r="F8" s="40"/>
      <c r="G8" s="39" t="s">
        <v>9</v>
      </c>
      <c r="H8" s="40"/>
      <c r="I8" s="39" t="s">
        <v>10</v>
      </c>
      <c r="J8" s="40"/>
      <c r="K8" s="41"/>
      <c r="L8" s="42"/>
      <c r="M8" s="64"/>
      <c r="N8" s="64"/>
    </row>
    <row r="9" spans="1:14" ht="39.75" customHeight="1" thickBot="1" x14ac:dyDescent="0.3">
      <c r="A9" s="10"/>
      <c r="B9" s="11"/>
      <c r="C9" s="12" t="s">
        <v>11</v>
      </c>
      <c r="D9" s="12" t="s">
        <v>12</v>
      </c>
      <c r="E9" s="12" t="s">
        <v>11</v>
      </c>
      <c r="F9" s="12" t="s">
        <v>12</v>
      </c>
      <c r="G9" s="12" t="s">
        <v>11</v>
      </c>
      <c r="H9" s="13" t="s">
        <v>12</v>
      </c>
      <c r="I9" s="12" t="s">
        <v>11</v>
      </c>
      <c r="J9" s="13" t="s">
        <v>12</v>
      </c>
      <c r="K9" s="12" t="s">
        <v>11</v>
      </c>
      <c r="L9" s="13" t="s">
        <v>13</v>
      </c>
      <c r="M9" s="64"/>
      <c r="N9" s="64"/>
    </row>
    <row r="10" spans="1:14" ht="34.5" thickBot="1" x14ac:dyDescent="0.3">
      <c r="A10" s="14" t="s">
        <v>14</v>
      </c>
      <c r="B10" s="15" t="s">
        <v>15</v>
      </c>
      <c r="C10" s="16"/>
      <c r="D10" s="16"/>
      <c r="E10" s="16"/>
      <c r="F10" s="16"/>
      <c r="G10" s="16"/>
      <c r="H10" s="17"/>
      <c r="I10" s="16"/>
      <c r="J10" s="17"/>
      <c r="K10" s="16"/>
      <c r="L10" s="17"/>
      <c r="M10" s="64"/>
      <c r="N10" s="64"/>
    </row>
    <row r="11" spans="1:14" ht="15.75" thickBot="1" x14ac:dyDescent="0.3">
      <c r="A11" s="18" t="s">
        <v>16</v>
      </c>
      <c r="B11" s="19" t="s">
        <v>17</v>
      </c>
      <c r="C11" s="20">
        <v>437</v>
      </c>
      <c r="D11" s="20">
        <v>125</v>
      </c>
      <c r="E11" s="20">
        <v>134</v>
      </c>
      <c r="F11" s="20">
        <v>97</v>
      </c>
      <c r="G11" s="20">
        <v>113</v>
      </c>
      <c r="H11" s="20">
        <v>92</v>
      </c>
      <c r="I11" s="20">
        <v>127</v>
      </c>
      <c r="J11" s="20">
        <v>185</v>
      </c>
      <c r="K11" s="20">
        <v>126</v>
      </c>
      <c r="L11" s="20">
        <v>3</v>
      </c>
      <c r="M11" s="21">
        <f t="shared" ref="M11:M72" si="0">IF(C11+K11=0," ",C11/(C11+K11))</f>
        <v>0.77619893428063946</v>
      </c>
      <c r="N11" s="22">
        <f t="shared" ref="N11:N72" si="1">IF(C11+K11=0," ",K11/(C11+K11))</f>
        <v>0.22380106571936056</v>
      </c>
    </row>
    <row r="12" spans="1:14" ht="15.75" thickBot="1" x14ac:dyDescent="0.3">
      <c r="A12" s="18" t="s">
        <v>18</v>
      </c>
      <c r="B12" s="19" t="s">
        <v>17</v>
      </c>
      <c r="C12" s="20">
        <v>244</v>
      </c>
      <c r="D12" s="20">
        <v>40</v>
      </c>
      <c r="E12" s="20">
        <v>74</v>
      </c>
      <c r="F12" s="20">
        <v>18</v>
      </c>
      <c r="G12" s="20">
        <v>54</v>
      </c>
      <c r="H12" s="20">
        <v>24</v>
      </c>
      <c r="I12" s="20">
        <v>47</v>
      </c>
      <c r="J12" s="20">
        <v>61</v>
      </c>
      <c r="K12" s="20">
        <v>3</v>
      </c>
      <c r="L12" s="20">
        <v>2</v>
      </c>
      <c r="M12" s="21">
        <f t="shared" si="0"/>
        <v>0.98785425101214575</v>
      </c>
      <c r="N12" s="22">
        <f t="shared" si="1"/>
        <v>1.2145748987854251E-2</v>
      </c>
    </row>
    <row r="13" spans="1:14" ht="15.75" thickBot="1" x14ac:dyDescent="0.3">
      <c r="A13" s="18" t="s">
        <v>19</v>
      </c>
      <c r="B13" s="19" t="s">
        <v>17</v>
      </c>
      <c r="C13" s="20">
        <v>1069</v>
      </c>
      <c r="D13" s="20">
        <v>78</v>
      </c>
      <c r="E13" s="20">
        <v>244</v>
      </c>
      <c r="F13" s="20">
        <v>60</v>
      </c>
      <c r="G13" s="20">
        <v>226</v>
      </c>
      <c r="H13" s="20">
        <v>73</v>
      </c>
      <c r="I13" s="20">
        <v>254</v>
      </c>
      <c r="J13" s="20">
        <v>89</v>
      </c>
      <c r="K13" s="20">
        <v>54</v>
      </c>
      <c r="L13" s="20">
        <v>1</v>
      </c>
      <c r="M13" s="21">
        <f t="shared" si="0"/>
        <v>0.95191451469278721</v>
      </c>
      <c r="N13" s="22">
        <f t="shared" si="1"/>
        <v>4.8085485307212822E-2</v>
      </c>
    </row>
    <row r="14" spans="1:14" ht="15.75" thickBot="1" x14ac:dyDescent="0.3">
      <c r="A14" s="18" t="s">
        <v>20</v>
      </c>
      <c r="B14" s="19" t="s">
        <v>21</v>
      </c>
      <c r="C14" s="20">
        <v>816</v>
      </c>
      <c r="D14" s="20">
        <v>94</v>
      </c>
      <c r="E14" s="20">
        <v>211</v>
      </c>
      <c r="F14" s="20">
        <v>82</v>
      </c>
      <c r="G14" s="20">
        <v>166</v>
      </c>
      <c r="H14" s="20">
        <v>86</v>
      </c>
      <c r="I14" s="20">
        <v>208</v>
      </c>
      <c r="J14" s="20">
        <v>103</v>
      </c>
      <c r="K14" s="20">
        <v>214</v>
      </c>
      <c r="L14" s="20">
        <v>3</v>
      </c>
      <c r="M14" s="21">
        <f t="shared" si="0"/>
        <v>0.79223300970873789</v>
      </c>
      <c r="N14" s="22">
        <f t="shared" si="1"/>
        <v>0.20776699029126214</v>
      </c>
    </row>
    <row r="15" spans="1:14" ht="15.75" thickBot="1" x14ac:dyDescent="0.3">
      <c r="A15" s="18" t="s">
        <v>22</v>
      </c>
      <c r="B15" s="19" t="s">
        <v>23</v>
      </c>
      <c r="C15" s="20">
        <v>651</v>
      </c>
      <c r="D15" s="20">
        <v>138</v>
      </c>
      <c r="E15" s="20">
        <v>130</v>
      </c>
      <c r="F15" s="20">
        <v>108</v>
      </c>
      <c r="G15" s="20">
        <v>105</v>
      </c>
      <c r="H15" s="20">
        <v>171</v>
      </c>
      <c r="I15" s="20">
        <v>280</v>
      </c>
      <c r="J15" s="20">
        <v>124</v>
      </c>
      <c r="K15" s="20">
        <v>70</v>
      </c>
      <c r="L15" s="20">
        <v>3</v>
      </c>
      <c r="M15" s="21">
        <f t="shared" si="0"/>
        <v>0.90291262135922334</v>
      </c>
      <c r="N15" s="22">
        <f t="shared" si="1"/>
        <v>9.7087378640776698E-2</v>
      </c>
    </row>
    <row r="16" spans="1:14" ht="15.75" thickBot="1" x14ac:dyDescent="0.3">
      <c r="A16" s="18" t="s">
        <v>24</v>
      </c>
      <c r="B16" s="19" t="s">
        <v>17</v>
      </c>
      <c r="C16" s="20">
        <v>1380</v>
      </c>
      <c r="D16" s="20">
        <v>80</v>
      </c>
      <c r="E16" s="20">
        <v>390</v>
      </c>
      <c r="F16" s="20">
        <v>58</v>
      </c>
      <c r="G16" s="20">
        <v>314</v>
      </c>
      <c r="H16" s="20">
        <v>62</v>
      </c>
      <c r="I16" s="20">
        <v>364</v>
      </c>
      <c r="J16" s="20">
        <v>68</v>
      </c>
      <c r="K16" s="20">
        <v>86</v>
      </c>
      <c r="L16" s="20">
        <v>2</v>
      </c>
      <c r="M16" s="21">
        <f t="shared" si="0"/>
        <v>0.94133697135061389</v>
      </c>
      <c r="N16" s="22">
        <f t="shared" si="1"/>
        <v>5.8663028649386086E-2</v>
      </c>
    </row>
    <row r="17" spans="1:14" ht="15.75" thickBot="1" x14ac:dyDescent="0.3">
      <c r="A17" s="18" t="s">
        <v>25</v>
      </c>
      <c r="B17" s="19" t="s">
        <v>26</v>
      </c>
      <c r="C17" s="20">
        <v>449</v>
      </c>
      <c r="D17" s="20">
        <v>38</v>
      </c>
      <c r="E17" s="20">
        <v>76</v>
      </c>
      <c r="F17" s="20">
        <v>14</v>
      </c>
      <c r="G17" s="20">
        <v>55</v>
      </c>
      <c r="H17" s="20">
        <v>27</v>
      </c>
      <c r="I17" s="20">
        <v>182</v>
      </c>
      <c r="J17" s="20">
        <v>38</v>
      </c>
      <c r="K17" s="20">
        <v>185</v>
      </c>
      <c r="L17" s="20">
        <v>2</v>
      </c>
      <c r="M17" s="21">
        <f t="shared" si="0"/>
        <v>0.70820189274447953</v>
      </c>
      <c r="N17" s="22">
        <f t="shared" si="1"/>
        <v>0.29179810725552052</v>
      </c>
    </row>
    <row r="18" spans="1:14" ht="15.75" thickBot="1" x14ac:dyDescent="0.3">
      <c r="A18" s="18" t="s">
        <v>27</v>
      </c>
      <c r="B18" s="19" t="s">
        <v>17</v>
      </c>
      <c r="C18" s="20">
        <v>630</v>
      </c>
      <c r="D18" s="20">
        <v>59</v>
      </c>
      <c r="E18" s="20">
        <v>186</v>
      </c>
      <c r="F18" s="20">
        <v>53</v>
      </c>
      <c r="G18" s="20">
        <v>199</v>
      </c>
      <c r="H18" s="20">
        <v>63</v>
      </c>
      <c r="I18" s="20">
        <v>175</v>
      </c>
      <c r="J18" s="20">
        <v>71</v>
      </c>
      <c r="K18" s="20">
        <v>57</v>
      </c>
      <c r="L18" s="20">
        <v>2</v>
      </c>
      <c r="M18" s="21">
        <f t="shared" si="0"/>
        <v>0.91703056768558955</v>
      </c>
      <c r="N18" s="22">
        <f t="shared" si="1"/>
        <v>8.296943231441048E-2</v>
      </c>
    </row>
    <row r="19" spans="1:14" ht="15.75" thickBot="1" x14ac:dyDescent="0.3">
      <c r="A19" s="18" t="s">
        <v>28</v>
      </c>
      <c r="B19" s="19" t="s">
        <v>17</v>
      </c>
      <c r="C19" s="20">
        <v>458</v>
      </c>
      <c r="D19" s="20">
        <v>86</v>
      </c>
      <c r="E19" s="20">
        <v>50</v>
      </c>
      <c r="F19" s="20">
        <v>56</v>
      </c>
      <c r="G19" s="20">
        <v>67</v>
      </c>
      <c r="H19" s="20">
        <v>49</v>
      </c>
      <c r="I19" s="20">
        <v>115</v>
      </c>
      <c r="J19" s="20">
        <v>56</v>
      </c>
      <c r="K19" s="20">
        <v>26</v>
      </c>
      <c r="L19" s="20">
        <v>2</v>
      </c>
      <c r="M19" s="21">
        <f t="shared" si="0"/>
        <v>0.94628099173553715</v>
      </c>
      <c r="N19" s="22">
        <f t="shared" si="1"/>
        <v>5.3719008264462811E-2</v>
      </c>
    </row>
    <row r="20" spans="1:14" ht="15.75" thickBot="1" x14ac:dyDescent="0.3">
      <c r="A20" s="18" t="s">
        <v>29</v>
      </c>
      <c r="B20" s="19" t="s">
        <v>17</v>
      </c>
      <c r="C20" s="20">
        <v>1932</v>
      </c>
      <c r="D20" s="20">
        <v>66</v>
      </c>
      <c r="E20" s="20">
        <v>332</v>
      </c>
      <c r="F20" s="20">
        <v>44</v>
      </c>
      <c r="G20" s="20">
        <v>387</v>
      </c>
      <c r="H20" s="20">
        <v>61</v>
      </c>
      <c r="I20" s="20">
        <v>521</v>
      </c>
      <c r="J20" s="20">
        <v>84</v>
      </c>
      <c r="K20" s="20">
        <v>104</v>
      </c>
      <c r="L20" s="20">
        <v>2</v>
      </c>
      <c r="M20" s="21">
        <f t="shared" si="0"/>
        <v>0.94891944990176813</v>
      </c>
      <c r="N20" s="22">
        <f t="shared" si="1"/>
        <v>5.1080550098231828E-2</v>
      </c>
    </row>
    <row r="21" spans="1:14" ht="15.75" thickBot="1" x14ac:dyDescent="0.3">
      <c r="A21" s="18" t="s">
        <v>30</v>
      </c>
      <c r="B21" s="19" t="s">
        <v>17</v>
      </c>
      <c r="C21" s="20">
        <v>373</v>
      </c>
      <c r="D21" s="20">
        <v>21</v>
      </c>
      <c r="E21" s="20">
        <v>86</v>
      </c>
      <c r="F21" s="20">
        <v>9</v>
      </c>
      <c r="G21" s="20">
        <v>87</v>
      </c>
      <c r="H21" s="20">
        <v>21</v>
      </c>
      <c r="I21" s="20">
        <v>135</v>
      </c>
      <c r="J21" s="20">
        <v>23</v>
      </c>
      <c r="K21" s="20">
        <v>43</v>
      </c>
      <c r="L21" s="20">
        <v>2</v>
      </c>
      <c r="M21" s="21">
        <f t="shared" si="0"/>
        <v>0.89663461538461542</v>
      </c>
      <c r="N21" s="22">
        <f t="shared" si="1"/>
        <v>0.10336538461538461</v>
      </c>
    </row>
    <row r="22" spans="1:14" ht="15.75" thickBot="1" x14ac:dyDescent="0.3">
      <c r="A22" s="18" t="s">
        <v>31</v>
      </c>
      <c r="B22" s="19" t="s">
        <v>17</v>
      </c>
      <c r="C22" s="20">
        <v>337</v>
      </c>
      <c r="D22" s="20">
        <v>41</v>
      </c>
      <c r="E22" s="20">
        <v>48</v>
      </c>
      <c r="F22" s="20">
        <v>29</v>
      </c>
      <c r="G22" s="20">
        <v>42</v>
      </c>
      <c r="H22" s="20">
        <v>37</v>
      </c>
      <c r="I22" s="20">
        <v>86</v>
      </c>
      <c r="J22" s="20">
        <v>41</v>
      </c>
      <c r="K22" s="23">
        <v>81</v>
      </c>
      <c r="L22" s="20">
        <v>3</v>
      </c>
      <c r="M22" s="21">
        <f t="shared" si="0"/>
        <v>0.80622009569377995</v>
      </c>
      <c r="N22" s="22">
        <f t="shared" si="1"/>
        <v>0.19377990430622011</v>
      </c>
    </row>
    <row r="23" spans="1:14" ht="15.75" thickBot="1" x14ac:dyDescent="0.3">
      <c r="A23" s="18" t="s">
        <v>32</v>
      </c>
      <c r="B23" s="19" t="s">
        <v>17</v>
      </c>
      <c r="C23" s="20">
        <v>353</v>
      </c>
      <c r="D23" s="20">
        <v>15</v>
      </c>
      <c r="E23" s="20">
        <v>40</v>
      </c>
      <c r="F23" s="20">
        <v>5</v>
      </c>
      <c r="G23" s="20">
        <v>16</v>
      </c>
      <c r="H23" s="20">
        <v>9</v>
      </c>
      <c r="I23" s="20">
        <v>272</v>
      </c>
      <c r="J23" s="20">
        <v>14</v>
      </c>
      <c r="K23" s="20">
        <v>22</v>
      </c>
      <c r="L23" s="20">
        <v>3</v>
      </c>
      <c r="M23" s="21">
        <f t="shared" si="0"/>
        <v>0.94133333333333336</v>
      </c>
      <c r="N23" s="22">
        <f t="shared" si="1"/>
        <v>5.8666666666666666E-2</v>
      </c>
    </row>
    <row r="24" spans="1:14" ht="15.75" thickBot="1" x14ac:dyDescent="0.3">
      <c r="A24" s="18" t="s">
        <v>33</v>
      </c>
      <c r="B24" s="19" t="s">
        <v>17</v>
      </c>
      <c r="C24" s="20">
        <v>386</v>
      </c>
      <c r="D24" s="20">
        <v>71</v>
      </c>
      <c r="E24" s="20">
        <v>98</v>
      </c>
      <c r="F24" s="20">
        <v>69</v>
      </c>
      <c r="G24" s="20">
        <v>89</v>
      </c>
      <c r="H24" s="20">
        <v>72</v>
      </c>
      <c r="I24" s="20">
        <v>111</v>
      </c>
      <c r="J24" s="20">
        <v>66</v>
      </c>
      <c r="K24" s="20">
        <v>10</v>
      </c>
      <c r="L24" s="20">
        <v>5</v>
      </c>
      <c r="M24" s="21">
        <f t="shared" si="0"/>
        <v>0.9747474747474747</v>
      </c>
      <c r="N24" s="22">
        <f t="shared" si="1"/>
        <v>2.5252525252525252E-2</v>
      </c>
    </row>
    <row r="25" spans="1:14" ht="15.75" thickBot="1" x14ac:dyDescent="0.3">
      <c r="A25" s="18" t="s">
        <v>34</v>
      </c>
      <c r="B25" s="19" t="s">
        <v>35</v>
      </c>
      <c r="C25" s="20">
        <v>551</v>
      </c>
      <c r="D25" s="20">
        <v>259</v>
      </c>
      <c r="E25" s="20">
        <v>56</v>
      </c>
      <c r="F25" s="20">
        <v>14</v>
      </c>
      <c r="G25" s="20">
        <v>129</v>
      </c>
      <c r="H25" s="20">
        <v>44</v>
      </c>
      <c r="I25" s="20">
        <v>234</v>
      </c>
      <c r="J25" s="20">
        <v>476</v>
      </c>
      <c r="K25" s="23">
        <v>97</v>
      </c>
      <c r="L25" s="20">
        <v>1</v>
      </c>
      <c r="M25" s="21">
        <f t="shared" si="0"/>
        <v>0.85030864197530864</v>
      </c>
      <c r="N25" s="22">
        <f t="shared" si="1"/>
        <v>0.14969135802469136</v>
      </c>
    </row>
    <row r="26" spans="1:14" ht="15.75" thickBot="1" x14ac:dyDescent="0.3">
      <c r="A26" s="18" t="s">
        <v>36</v>
      </c>
      <c r="B26" s="19" t="s">
        <v>37</v>
      </c>
      <c r="C26" s="20">
        <v>39</v>
      </c>
      <c r="D26" s="20">
        <v>199</v>
      </c>
      <c r="E26" s="20">
        <v>2</v>
      </c>
      <c r="F26" s="20">
        <v>9</v>
      </c>
      <c r="G26" s="20">
        <v>0</v>
      </c>
      <c r="H26" s="20">
        <v>0</v>
      </c>
      <c r="I26" s="20">
        <v>2</v>
      </c>
      <c r="J26" s="20">
        <v>12</v>
      </c>
      <c r="K26" s="23">
        <v>0</v>
      </c>
      <c r="L26" s="23">
        <v>0</v>
      </c>
      <c r="M26" s="21">
        <f t="shared" si="0"/>
        <v>1</v>
      </c>
      <c r="N26" s="22">
        <f t="shared" si="1"/>
        <v>0</v>
      </c>
    </row>
    <row r="27" spans="1:14" ht="15.75" thickBot="1" x14ac:dyDescent="0.3">
      <c r="A27" s="18" t="s">
        <v>38</v>
      </c>
      <c r="B27" s="19" t="s">
        <v>39</v>
      </c>
      <c r="C27" s="20">
        <v>45</v>
      </c>
      <c r="D27" s="20">
        <v>144</v>
      </c>
      <c r="E27" s="20">
        <v>18</v>
      </c>
      <c r="F27" s="20">
        <v>87</v>
      </c>
      <c r="G27" s="20">
        <v>11</v>
      </c>
      <c r="H27" s="20">
        <v>151</v>
      </c>
      <c r="I27" s="20">
        <v>10</v>
      </c>
      <c r="J27" s="20">
        <v>285</v>
      </c>
      <c r="K27" s="23">
        <v>0</v>
      </c>
      <c r="L27" s="23">
        <v>0</v>
      </c>
      <c r="M27" s="21">
        <f t="shared" si="0"/>
        <v>1</v>
      </c>
      <c r="N27" s="22">
        <f t="shared" si="1"/>
        <v>0</v>
      </c>
    </row>
    <row r="28" spans="1:14" ht="15.75" thickBot="1" x14ac:dyDescent="0.3">
      <c r="A28" s="18" t="s">
        <v>40</v>
      </c>
      <c r="B28" s="19" t="s">
        <v>41</v>
      </c>
      <c r="C28" s="20">
        <v>217</v>
      </c>
      <c r="D28" s="20">
        <v>102</v>
      </c>
      <c r="E28" s="20">
        <v>90</v>
      </c>
      <c r="F28" s="20">
        <v>69</v>
      </c>
      <c r="G28" s="20">
        <v>39</v>
      </c>
      <c r="H28" s="20">
        <v>124</v>
      </c>
      <c r="I28" s="20">
        <v>56</v>
      </c>
      <c r="J28" s="20">
        <v>159</v>
      </c>
      <c r="K28" s="23">
        <v>1</v>
      </c>
      <c r="L28" s="23">
        <v>5</v>
      </c>
      <c r="M28" s="21">
        <f t="shared" si="0"/>
        <v>0.99541284403669728</v>
      </c>
      <c r="N28" s="22">
        <f t="shared" si="1"/>
        <v>4.5871559633027525E-3</v>
      </c>
    </row>
    <row r="29" spans="1:14" ht="15.75" thickBot="1" x14ac:dyDescent="0.3">
      <c r="A29" s="18" t="s">
        <v>42</v>
      </c>
      <c r="B29" s="19" t="s">
        <v>43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3">
        <v>0</v>
      </c>
      <c r="L29" s="23">
        <v>0</v>
      </c>
      <c r="M29" s="21">
        <v>1</v>
      </c>
      <c r="N29" s="22">
        <v>0</v>
      </c>
    </row>
    <row r="30" spans="1:14" ht="15.75" thickBot="1" x14ac:dyDescent="0.3">
      <c r="A30" s="18" t="s">
        <v>44</v>
      </c>
      <c r="B30" s="19" t="s">
        <v>45</v>
      </c>
      <c r="C30" s="20">
        <v>29</v>
      </c>
      <c r="D30" s="20">
        <v>115</v>
      </c>
      <c r="E30" s="20">
        <v>11</v>
      </c>
      <c r="F30" s="20">
        <v>49</v>
      </c>
      <c r="G30" s="20">
        <v>4</v>
      </c>
      <c r="H30" s="20">
        <v>163</v>
      </c>
      <c r="I30" s="20">
        <v>10</v>
      </c>
      <c r="J30" s="20">
        <v>178</v>
      </c>
      <c r="K30" s="23">
        <v>0</v>
      </c>
      <c r="L30" s="23">
        <v>0</v>
      </c>
      <c r="M30" s="21">
        <f t="shared" si="0"/>
        <v>1</v>
      </c>
      <c r="N30" s="22">
        <f t="shared" si="1"/>
        <v>0</v>
      </c>
    </row>
    <row r="31" spans="1:14" ht="15.75" thickBot="1" x14ac:dyDescent="0.3">
      <c r="A31" s="18" t="s">
        <v>46</v>
      </c>
      <c r="B31" s="19" t="s">
        <v>47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1">
        <v>1</v>
      </c>
      <c r="N31" s="22">
        <v>0</v>
      </c>
    </row>
    <row r="32" spans="1:14" ht="15.75" thickBot="1" x14ac:dyDescent="0.3">
      <c r="A32" s="18" t="s">
        <v>48</v>
      </c>
      <c r="B32" s="19" t="s">
        <v>49</v>
      </c>
      <c r="C32" s="20">
        <v>26</v>
      </c>
      <c r="D32" s="20">
        <v>102</v>
      </c>
      <c r="E32" s="20">
        <v>9</v>
      </c>
      <c r="F32" s="20">
        <v>14</v>
      </c>
      <c r="G32" s="20">
        <v>5</v>
      </c>
      <c r="H32" s="20">
        <v>192</v>
      </c>
      <c r="I32" s="20">
        <v>9</v>
      </c>
      <c r="J32" s="20">
        <v>135</v>
      </c>
      <c r="K32" s="23">
        <v>0</v>
      </c>
      <c r="L32" s="23">
        <v>0</v>
      </c>
      <c r="M32" s="21">
        <f t="shared" si="0"/>
        <v>1</v>
      </c>
      <c r="N32" s="22">
        <f t="shared" si="1"/>
        <v>0</v>
      </c>
    </row>
    <row r="33" spans="1:14" ht="15.75" thickBot="1" x14ac:dyDescent="0.3">
      <c r="A33" s="18" t="s">
        <v>50</v>
      </c>
      <c r="B33" s="19" t="s">
        <v>51</v>
      </c>
      <c r="C33" s="20">
        <v>4</v>
      </c>
      <c r="D33" s="20">
        <v>158</v>
      </c>
      <c r="E33" s="20">
        <v>2</v>
      </c>
      <c r="F33" s="20">
        <v>148</v>
      </c>
      <c r="G33" s="20">
        <v>1</v>
      </c>
      <c r="H33" s="20">
        <v>314</v>
      </c>
      <c r="I33" s="20">
        <v>1</v>
      </c>
      <c r="J33" s="20">
        <v>21</v>
      </c>
      <c r="K33" s="23">
        <v>0</v>
      </c>
      <c r="L33" s="23">
        <v>0</v>
      </c>
      <c r="M33" s="21">
        <f t="shared" si="0"/>
        <v>1</v>
      </c>
      <c r="N33" s="22">
        <f t="shared" si="1"/>
        <v>0</v>
      </c>
    </row>
    <row r="34" spans="1:14" ht="15.75" thickBot="1" x14ac:dyDescent="0.3">
      <c r="A34" s="18" t="s">
        <v>52</v>
      </c>
      <c r="B34" s="19" t="s">
        <v>53</v>
      </c>
      <c r="C34" s="20">
        <v>123</v>
      </c>
      <c r="D34" s="20">
        <v>123</v>
      </c>
      <c r="E34" s="20">
        <v>34</v>
      </c>
      <c r="F34" s="20">
        <v>86</v>
      </c>
      <c r="G34" s="20">
        <v>29</v>
      </c>
      <c r="H34" s="20">
        <v>135</v>
      </c>
      <c r="I34" s="20">
        <v>42</v>
      </c>
      <c r="J34" s="20">
        <v>183</v>
      </c>
      <c r="K34" s="23">
        <v>2</v>
      </c>
      <c r="L34" s="20">
        <v>1</v>
      </c>
      <c r="M34" s="21">
        <f t="shared" si="0"/>
        <v>0.98399999999999999</v>
      </c>
      <c r="N34" s="22">
        <f t="shared" si="1"/>
        <v>1.6E-2</v>
      </c>
    </row>
    <row r="35" spans="1:14" ht="15.75" thickBot="1" x14ac:dyDescent="0.3">
      <c r="A35" s="18" t="s">
        <v>54</v>
      </c>
      <c r="B35" s="19" t="s">
        <v>55</v>
      </c>
      <c r="C35" s="20">
        <v>57</v>
      </c>
      <c r="D35" s="20">
        <v>46</v>
      </c>
      <c r="E35" s="20">
        <v>20</v>
      </c>
      <c r="F35" s="20">
        <v>39</v>
      </c>
      <c r="G35" s="20">
        <v>23</v>
      </c>
      <c r="H35" s="20">
        <v>41</v>
      </c>
      <c r="I35" s="20">
        <v>9</v>
      </c>
      <c r="J35" s="20">
        <v>64</v>
      </c>
      <c r="K35" s="23">
        <v>1</v>
      </c>
      <c r="L35" s="20">
        <v>1</v>
      </c>
      <c r="M35" s="21">
        <f t="shared" si="0"/>
        <v>0.98275862068965514</v>
      </c>
      <c r="N35" s="22">
        <f t="shared" si="1"/>
        <v>1.7241379310344827E-2</v>
      </c>
    </row>
    <row r="36" spans="1:14" ht="15.75" thickBot="1" x14ac:dyDescent="0.3">
      <c r="A36" s="18" t="s">
        <v>56</v>
      </c>
      <c r="B36" s="19" t="s">
        <v>57</v>
      </c>
      <c r="C36" s="20">
        <v>134</v>
      </c>
      <c r="D36" s="20">
        <v>79</v>
      </c>
      <c r="E36" s="20">
        <v>54</v>
      </c>
      <c r="F36" s="20">
        <v>49</v>
      </c>
      <c r="G36" s="20">
        <v>20</v>
      </c>
      <c r="H36" s="20">
        <v>103</v>
      </c>
      <c r="I36" s="20">
        <v>39</v>
      </c>
      <c r="J36" s="20">
        <v>122</v>
      </c>
      <c r="K36" s="23">
        <v>1</v>
      </c>
      <c r="L36" s="20">
        <v>1</v>
      </c>
      <c r="M36" s="21">
        <f t="shared" si="0"/>
        <v>0.99259259259259258</v>
      </c>
      <c r="N36" s="22">
        <f t="shared" si="1"/>
        <v>7.4074074074074077E-3</v>
      </c>
    </row>
    <row r="37" spans="1:14" ht="15.75" thickBot="1" x14ac:dyDescent="0.3">
      <c r="A37" s="18" t="s">
        <v>58</v>
      </c>
      <c r="B37" s="19" t="s">
        <v>59</v>
      </c>
      <c r="C37" s="20">
        <v>7</v>
      </c>
      <c r="D37" s="20">
        <v>39</v>
      </c>
      <c r="E37" s="20">
        <v>1</v>
      </c>
      <c r="F37" s="20">
        <v>29</v>
      </c>
      <c r="G37" s="20">
        <v>5</v>
      </c>
      <c r="H37" s="20">
        <v>41</v>
      </c>
      <c r="I37" s="20">
        <v>0</v>
      </c>
      <c r="J37" s="20">
        <v>0</v>
      </c>
      <c r="K37" s="20">
        <v>0</v>
      </c>
      <c r="L37" s="20">
        <v>0</v>
      </c>
      <c r="M37" s="21">
        <f t="shared" si="0"/>
        <v>1</v>
      </c>
      <c r="N37" s="22">
        <f t="shared" si="1"/>
        <v>0</v>
      </c>
    </row>
    <row r="38" spans="1:14" ht="15.75" thickBot="1" x14ac:dyDescent="0.3">
      <c r="A38" s="18" t="s">
        <v>60</v>
      </c>
      <c r="B38" s="19" t="s">
        <v>59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1">
        <v>1</v>
      </c>
      <c r="N38" s="22">
        <v>0</v>
      </c>
    </row>
    <row r="39" spans="1:14" ht="15.75" thickBot="1" x14ac:dyDescent="0.3">
      <c r="A39" s="18" t="s">
        <v>61</v>
      </c>
      <c r="B39" s="19" t="s">
        <v>59</v>
      </c>
      <c r="C39" s="20">
        <v>7</v>
      </c>
      <c r="D39" s="20">
        <v>51</v>
      </c>
      <c r="E39" s="20">
        <v>2</v>
      </c>
      <c r="F39" s="20">
        <v>43</v>
      </c>
      <c r="G39" s="20">
        <v>2</v>
      </c>
      <c r="H39" s="20">
        <v>37</v>
      </c>
      <c r="I39" s="20">
        <v>2</v>
      </c>
      <c r="J39" s="20">
        <v>74</v>
      </c>
      <c r="K39" s="20">
        <v>0</v>
      </c>
      <c r="L39" s="20">
        <v>0</v>
      </c>
      <c r="M39" s="21">
        <f t="shared" si="0"/>
        <v>1</v>
      </c>
      <c r="N39" s="22">
        <f t="shared" si="1"/>
        <v>0</v>
      </c>
    </row>
    <row r="40" spans="1:14" ht="15.75" thickBot="1" x14ac:dyDescent="0.3">
      <c r="A40" s="18" t="s">
        <v>62</v>
      </c>
      <c r="B40" s="19" t="s">
        <v>63</v>
      </c>
      <c r="C40" s="20">
        <v>3</v>
      </c>
      <c r="D40" s="20">
        <v>47</v>
      </c>
      <c r="E40" s="20">
        <v>3</v>
      </c>
      <c r="F40" s="20">
        <v>47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1">
        <f t="shared" si="0"/>
        <v>1</v>
      </c>
      <c r="N40" s="22">
        <f t="shared" si="1"/>
        <v>0</v>
      </c>
    </row>
    <row r="41" spans="1:14" ht="15.75" thickBot="1" x14ac:dyDescent="0.3">
      <c r="A41" s="18" t="s">
        <v>64</v>
      </c>
      <c r="B41" s="19" t="s">
        <v>63</v>
      </c>
      <c r="C41" s="20">
        <v>2</v>
      </c>
      <c r="D41" s="20">
        <v>29</v>
      </c>
      <c r="E41" s="20">
        <v>2</v>
      </c>
      <c r="F41" s="20">
        <v>29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1">
        <f t="shared" si="0"/>
        <v>1</v>
      </c>
      <c r="N41" s="22">
        <f t="shared" si="1"/>
        <v>0</v>
      </c>
    </row>
    <row r="42" spans="1:14" ht="15.75" thickBot="1" x14ac:dyDescent="0.3">
      <c r="A42" s="18" t="s">
        <v>65</v>
      </c>
      <c r="B42" s="19" t="s">
        <v>63</v>
      </c>
      <c r="C42" s="20">
        <v>2</v>
      </c>
      <c r="D42" s="20">
        <v>27</v>
      </c>
      <c r="E42" s="20">
        <v>1</v>
      </c>
      <c r="F42" s="20">
        <v>46</v>
      </c>
      <c r="G42" s="20">
        <v>1</v>
      </c>
      <c r="H42" s="20">
        <v>7</v>
      </c>
      <c r="I42" s="20">
        <v>0</v>
      </c>
      <c r="J42" s="20">
        <v>0</v>
      </c>
      <c r="K42" s="23">
        <v>0</v>
      </c>
      <c r="L42" s="23">
        <v>0</v>
      </c>
      <c r="M42" s="21">
        <f t="shared" si="0"/>
        <v>1</v>
      </c>
      <c r="N42" s="22">
        <f t="shared" si="1"/>
        <v>0</v>
      </c>
    </row>
    <row r="43" spans="1:14" ht="15.75" thickBot="1" x14ac:dyDescent="0.3">
      <c r="A43" s="18" t="s">
        <v>66</v>
      </c>
      <c r="B43" s="19" t="s">
        <v>67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1">
        <v>1</v>
      </c>
      <c r="N43" s="22">
        <v>0</v>
      </c>
    </row>
    <row r="44" spans="1:14" ht="15.75" thickBot="1" x14ac:dyDescent="0.3">
      <c r="A44" s="18" t="s">
        <v>68</v>
      </c>
      <c r="B44" s="19" t="s">
        <v>69</v>
      </c>
      <c r="C44" s="20">
        <v>92</v>
      </c>
      <c r="D44" s="20">
        <v>119</v>
      </c>
      <c r="E44" s="20">
        <v>21</v>
      </c>
      <c r="F44" s="20">
        <v>82</v>
      </c>
      <c r="G44" s="20">
        <v>16</v>
      </c>
      <c r="H44" s="20">
        <v>107</v>
      </c>
      <c r="I44" s="20">
        <v>34</v>
      </c>
      <c r="J44" s="20">
        <v>171</v>
      </c>
      <c r="K44" s="23">
        <v>3</v>
      </c>
      <c r="L44" s="20">
        <v>2</v>
      </c>
      <c r="M44" s="21">
        <f t="shared" si="0"/>
        <v>0.96842105263157896</v>
      </c>
      <c r="N44" s="22">
        <f t="shared" si="1"/>
        <v>3.1578947368421054E-2</v>
      </c>
    </row>
    <row r="45" spans="1:14" ht="15.75" thickBot="1" x14ac:dyDescent="0.3">
      <c r="A45" s="18" t="s">
        <v>70</v>
      </c>
      <c r="B45" s="19" t="s">
        <v>71</v>
      </c>
      <c r="C45" s="20">
        <v>254</v>
      </c>
      <c r="D45" s="20">
        <v>172</v>
      </c>
      <c r="E45" s="20">
        <v>69</v>
      </c>
      <c r="F45" s="20">
        <v>121</v>
      </c>
      <c r="G45" s="23">
        <v>32</v>
      </c>
      <c r="H45" s="20">
        <v>196</v>
      </c>
      <c r="I45" s="23">
        <v>80</v>
      </c>
      <c r="J45" s="20">
        <v>272</v>
      </c>
      <c r="K45" s="23">
        <v>1</v>
      </c>
      <c r="L45" s="20">
        <v>1</v>
      </c>
      <c r="M45" s="21">
        <f t="shared" si="0"/>
        <v>0.99607843137254903</v>
      </c>
      <c r="N45" s="22">
        <f t="shared" si="1"/>
        <v>3.9215686274509803E-3</v>
      </c>
    </row>
    <row r="46" spans="1:14" ht="15.75" thickBot="1" x14ac:dyDescent="0.3">
      <c r="A46" s="18" t="s">
        <v>72</v>
      </c>
      <c r="B46" s="19" t="s">
        <v>73</v>
      </c>
      <c r="C46" s="20">
        <v>5</v>
      </c>
      <c r="D46" s="20">
        <v>102</v>
      </c>
      <c r="E46" s="20">
        <v>0</v>
      </c>
      <c r="F46" s="20">
        <v>0</v>
      </c>
      <c r="G46" s="20">
        <v>3</v>
      </c>
      <c r="H46" s="20">
        <v>160</v>
      </c>
      <c r="I46" s="20">
        <v>0</v>
      </c>
      <c r="J46" s="20">
        <v>0</v>
      </c>
      <c r="K46" s="23">
        <v>0</v>
      </c>
      <c r="L46" s="23">
        <v>0</v>
      </c>
      <c r="M46" s="21">
        <f t="shared" si="0"/>
        <v>1</v>
      </c>
      <c r="N46" s="22">
        <f t="shared" si="1"/>
        <v>0</v>
      </c>
    </row>
    <row r="47" spans="1:14" ht="15.75" thickBot="1" x14ac:dyDescent="0.3">
      <c r="A47" s="18" t="s">
        <v>74</v>
      </c>
      <c r="B47" s="19" t="s">
        <v>75</v>
      </c>
      <c r="C47" s="20">
        <v>89</v>
      </c>
      <c r="D47" s="20">
        <v>128</v>
      </c>
      <c r="E47" s="20">
        <v>34</v>
      </c>
      <c r="F47" s="20">
        <v>112</v>
      </c>
      <c r="G47" s="20">
        <v>20</v>
      </c>
      <c r="H47" s="20">
        <v>166</v>
      </c>
      <c r="I47" s="20">
        <v>18</v>
      </c>
      <c r="J47" s="20">
        <v>179</v>
      </c>
      <c r="K47" s="20">
        <v>1</v>
      </c>
      <c r="L47" s="20">
        <v>3</v>
      </c>
      <c r="M47" s="21">
        <f t="shared" si="0"/>
        <v>0.98888888888888893</v>
      </c>
      <c r="N47" s="22">
        <f t="shared" si="1"/>
        <v>1.1111111111111112E-2</v>
      </c>
    </row>
    <row r="48" spans="1:14" ht="15.75" thickBot="1" x14ac:dyDescent="0.3">
      <c r="A48" s="18" t="s">
        <v>76</v>
      </c>
      <c r="B48" s="19" t="s">
        <v>77</v>
      </c>
      <c r="C48" s="20">
        <v>5</v>
      </c>
      <c r="D48" s="20">
        <v>266</v>
      </c>
      <c r="E48" s="20">
        <v>2</v>
      </c>
      <c r="F48" s="20">
        <v>150</v>
      </c>
      <c r="G48" s="20">
        <v>0</v>
      </c>
      <c r="H48" s="20">
        <v>0</v>
      </c>
      <c r="I48" s="20">
        <v>1</v>
      </c>
      <c r="J48" s="20">
        <v>494</v>
      </c>
      <c r="K48" s="23">
        <v>1</v>
      </c>
      <c r="L48" s="20">
        <v>1</v>
      </c>
      <c r="M48" s="21">
        <f t="shared" si="0"/>
        <v>0.83333333333333337</v>
      </c>
      <c r="N48" s="22">
        <f t="shared" si="1"/>
        <v>0.16666666666666666</v>
      </c>
    </row>
    <row r="49" spans="1:14" ht="15.75" thickBot="1" x14ac:dyDescent="0.3">
      <c r="A49" s="18" t="s">
        <v>78</v>
      </c>
      <c r="B49" s="19" t="s">
        <v>79</v>
      </c>
      <c r="C49" s="20">
        <v>8</v>
      </c>
      <c r="D49" s="20">
        <v>334</v>
      </c>
      <c r="E49" s="20">
        <v>1</v>
      </c>
      <c r="F49" s="20">
        <v>8</v>
      </c>
      <c r="G49" s="20">
        <v>0</v>
      </c>
      <c r="H49" s="20">
        <v>0</v>
      </c>
      <c r="I49" s="20">
        <v>5</v>
      </c>
      <c r="J49" s="20">
        <v>531</v>
      </c>
      <c r="K49" s="23">
        <v>0</v>
      </c>
      <c r="L49" s="23">
        <v>0</v>
      </c>
      <c r="M49" s="21">
        <f t="shared" si="0"/>
        <v>1</v>
      </c>
      <c r="N49" s="22">
        <f t="shared" si="1"/>
        <v>0</v>
      </c>
    </row>
    <row r="50" spans="1:14" ht="15.75" thickBot="1" x14ac:dyDescent="0.3">
      <c r="A50" s="18" t="s">
        <v>80</v>
      </c>
      <c r="B50" s="19" t="s">
        <v>81</v>
      </c>
      <c r="C50" s="20">
        <v>438</v>
      </c>
      <c r="D50" s="20">
        <v>107</v>
      </c>
      <c r="E50" s="20">
        <v>94</v>
      </c>
      <c r="F50" s="20">
        <v>58</v>
      </c>
      <c r="G50" s="20">
        <v>87</v>
      </c>
      <c r="H50" s="20">
        <v>53</v>
      </c>
      <c r="I50" s="20">
        <v>87</v>
      </c>
      <c r="J50" s="20">
        <v>115</v>
      </c>
      <c r="K50" s="23">
        <v>6</v>
      </c>
      <c r="L50" s="20">
        <v>1</v>
      </c>
      <c r="M50" s="21">
        <f t="shared" si="0"/>
        <v>0.98648648648648651</v>
      </c>
      <c r="N50" s="22">
        <f t="shared" si="1"/>
        <v>1.3513513513513514E-2</v>
      </c>
    </row>
    <row r="51" spans="1:14" ht="15.75" thickBot="1" x14ac:dyDescent="0.3">
      <c r="A51" s="18" t="s">
        <v>82</v>
      </c>
      <c r="B51" s="19" t="s">
        <v>83</v>
      </c>
      <c r="C51" s="20">
        <v>127</v>
      </c>
      <c r="D51" s="20">
        <v>168</v>
      </c>
      <c r="E51" s="20">
        <v>21</v>
      </c>
      <c r="F51" s="20">
        <v>111</v>
      </c>
      <c r="G51" s="20">
        <v>22</v>
      </c>
      <c r="H51" s="20">
        <v>201</v>
      </c>
      <c r="I51" s="20">
        <v>30</v>
      </c>
      <c r="J51" s="20">
        <v>217</v>
      </c>
      <c r="K51" s="23">
        <v>40</v>
      </c>
      <c r="L51" s="20">
        <v>4</v>
      </c>
      <c r="M51" s="21">
        <f t="shared" si="0"/>
        <v>0.76047904191616766</v>
      </c>
      <c r="N51" s="22">
        <f t="shared" si="1"/>
        <v>0.23952095808383234</v>
      </c>
    </row>
    <row r="52" spans="1:14" ht="15.75" thickBot="1" x14ac:dyDescent="0.3">
      <c r="A52" s="18" t="s">
        <v>84</v>
      </c>
      <c r="B52" s="19" t="s">
        <v>85</v>
      </c>
      <c r="C52" s="20">
        <v>529</v>
      </c>
      <c r="D52" s="20">
        <v>140</v>
      </c>
      <c r="E52" s="20">
        <v>102</v>
      </c>
      <c r="F52" s="20">
        <v>91</v>
      </c>
      <c r="G52" s="20">
        <v>208</v>
      </c>
      <c r="H52" s="20">
        <v>137</v>
      </c>
      <c r="I52" s="20">
        <v>194</v>
      </c>
      <c r="J52" s="20">
        <v>171</v>
      </c>
      <c r="K52" s="20">
        <v>2</v>
      </c>
      <c r="L52" s="20">
        <v>0</v>
      </c>
      <c r="M52" s="21">
        <f t="shared" si="0"/>
        <v>0.99623352165725043</v>
      </c>
      <c r="N52" s="22">
        <f t="shared" si="1"/>
        <v>3.766478342749529E-3</v>
      </c>
    </row>
    <row r="53" spans="1:14" ht="15.75" thickBot="1" x14ac:dyDescent="0.3">
      <c r="A53" s="18" t="s">
        <v>86</v>
      </c>
      <c r="B53" s="19" t="s">
        <v>87</v>
      </c>
      <c r="C53" s="20">
        <v>338</v>
      </c>
      <c r="D53" s="20">
        <v>93</v>
      </c>
      <c r="E53" s="20">
        <v>96</v>
      </c>
      <c r="F53" s="20">
        <v>61</v>
      </c>
      <c r="G53" s="20">
        <v>109</v>
      </c>
      <c r="H53" s="20">
        <v>76</v>
      </c>
      <c r="I53" s="20">
        <v>109</v>
      </c>
      <c r="J53" s="20">
        <v>140</v>
      </c>
      <c r="K53" s="23">
        <v>26</v>
      </c>
      <c r="L53" s="20">
        <v>2</v>
      </c>
      <c r="M53" s="21">
        <f t="shared" si="0"/>
        <v>0.9285714285714286</v>
      </c>
      <c r="N53" s="22">
        <f t="shared" si="1"/>
        <v>7.1428571428571425E-2</v>
      </c>
    </row>
    <row r="54" spans="1:14" ht="15.75" thickBot="1" x14ac:dyDescent="0.3">
      <c r="A54" s="18" t="s">
        <v>88</v>
      </c>
      <c r="B54" s="19" t="s">
        <v>89</v>
      </c>
      <c r="C54" s="20">
        <v>99</v>
      </c>
      <c r="D54" s="20">
        <v>87</v>
      </c>
      <c r="E54" s="20">
        <v>28</v>
      </c>
      <c r="F54" s="20">
        <v>59</v>
      </c>
      <c r="G54" s="20">
        <v>26</v>
      </c>
      <c r="H54" s="20">
        <v>98</v>
      </c>
      <c r="I54" s="20">
        <v>33</v>
      </c>
      <c r="J54" s="20">
        <v>101</v>
      </c>
      <c r="K54" s="23">
        <v>1</v>
      </c>
      <c r="L54" s="20">
        <v>2</v>
      </c>
      <c r="M54" s="21">
        <f t="shared" si="0"/>
        <v>0.99</v>
      </c>
      <c r="N54" s="22">
        <f t="shared" si="1"/>
        <v>0.01</v>
      </c>
    </row>
    <row r="55" spans="1:14" ht="15.75" thickBot="1" x14ac:dyDescent="0.3">
      <c r="A55" s="18" t="s">
        <v>90</v>
      </c>
      <c r="B55" s="19" t="s">
        <v>91</v>
      </c>
      <c r="C55" s="20">
        <v>528</v>
      </c>
      <c r="D55" s="20">
        <v>102</v>
      </c>
      <c r="E55" s="20">
        <v>100</v>
      </c>
      <c r="F55" s="20">
        <v>69</v>
      </c>
      <c r="G55" s="20">
        <v>164</v>
      </c>
      <c r="H55" s="20">
        <v>82</v>
      </c>
      <c r="I55" s="20">
        <v>178</v>
      </c>
      <c r="J55" s="20">
        <v>117</v>
      </c>
      <c r="K55" s="23">
        <v>6</v>
      </c>
      <c r="L55" s="20">
        <v>1</v>
      </c>
      <c r="M55" s="21">
        <f t="shared" si="0"/>
        <v>0.9887640449438202</v>
      </c>
      <c r="N55" s="22">
        <f t="shared" si="1"/>
        <v>1.1235955056179775E-2</v>
      </c>
    </row>
    <row r="56" spans="1:14" ht="15.75" thickBot="1" x14ac:dyDescent="0.3">
      <c r="A56" s="18" t="s">
        <v>92</v>
      </c>
      <c r="B56" s="19" t="s">
        <v>93</v>
      </c>
      <c r="C56" s="20">
        <v>757</v>
      </c>
      <c r="D56" s="20">
        <v>222</v>
      </c>
      <c r="E56" s="20">
        <v>70</v>
      </c>
      <c r="F56" s="20">
        <v>25</v>
      </c>
      <c r="G56" s="20">
        <v>170</v>
      </c>
      <c r="H56" s="20">
        <v>49</v>
      </c>
      <c r="I56" s="20">
        <v>288</v>
      </c>
      <c r="J56" s="20">
        <v>408</v>
      </c>
      <c r="K56" s="23">
        <v>53</v>
      </c>
      <c r="L56" s="20">
        <v>5</v>
      </c>
      <c r="M56" s="21">
        <f t="shared" si="0"/>
        <v>0.9345679012345679</v>
      </c>
      <c r="N56" s="22">
        <f t="shared" si="1"/>
        <v>6.5432098765432101E-2</v>
      </c>
    </row>
    <row r="57" spans="1:14" ht="15.75" thickBot="1" x14ac:dyDescent="0.3">
      <c r="A57" s="18" t="s">
        <v>94</v>
      </c>
      <c r="B57" s="19" t="s">
        <v>95</v>
      </c>
      <c r="C57" s="20">
        <v>7</v>
      </c>
      <c r="D57" s="20">
        <v>141</v>
      </c>
      <c r="E57" s="20">
        <v>0</v>
      </c>
      <c r="F57" s="20">
        <v>0</v>
      </c>
      <c r="G57" s="20">
        <v>0</v>
      </c>
      <c r="H57" s="20">
        <v>0</v>
      </c>
      <c r="I57" s="20">
        <v>1</v>
      </c>
      <c r="J57" s="20">
        <v>52</v>
      </c>
      <c r="K57" s="23">
        <v>0</v>
      </c>
      <c r="L57" s="20">
        <v>0</v>
      </c>
      <c r="M57" s="21">
        <f t="shared" si="0"/>
        <v>1</v>
      </c>
      <c r="N57" s="22">
        <f t="shared" si="1"/>
        <v>0</v>
      </c>
    </row>
    <row r="58" spans="1:14" ht="15.75" thickBot="1" x14ac:dyDescent="0.3">
      <c r="A58" s="18" t="s">
        <v>96</v>
      </c>
      <c r="B58" s="19" t="s">
        <v>97</v>
      </c>
      <c r="C58" s="20">
        <v>249</v>
      </c>
      <c r="D58" s="20">
        <v>43</v>
      </c>
      <c r="E58" s="20">
        <v>32</v>
      </c>
      <c r="F58" s="20">
        <v>7</v>
      </c>
      <c r="G58" s="20">
        <v>46</v>
      </c>
      <c r="H58" s="20">
        <v>29</v>
      </c>
      <c r="I58" s="20">
        <v>96</v>
      </c>
      <c r="J58" s="20">
        <v>52</v>
      </c>
      <c r="K58" s="23">
        <v>30</v>
      </c>
      <c r="L58" s="20">
        <v>3</v>
      </c>
      <c r="M58" s="21">
        <f t="shared" si="0"/>
        <v>0.89247311827956988</v>
      </c>
      <c r="N58" s="22">
        <f t="shared" si="1"/>
        <v>0.10752688172043011</v>
      </c>
    </row>
    <row r="59" spans="1:14" ht="15.75" thickBot="1" x14ac:dyDescent="0.3">
      <c r="A59" s="18" t="s">
        <v>98</v>
      </c>
      <c r="B59" s="19" t="s">
        <v>99</v>
      </c>
      <c r="C59" s="20">
        <v>35</v>
      </c>
      <c r="D59" s="20">
        <v>33</v>
      </c>
      <c r="E59" s="20">
        <v>4</v>
      </c>
      <c r="F59" s="20">
        <v>5</v>
      </c>
      <c r="G59" s="20">
        <v>3</v>
      </c>
      <c r="H59" s="20">
        <v>29</v>
      </c>
      <c r="I59" s="20">
        <v>18</v>
      </c>
      <c r="J59" s="20">
        <v>40</v>
      </c>
      <c r="K59" s="23">
        <v>26</v>
      </c>
      <c r="L59" s="20">
        <v>3</v>
      </c>
      <c r="M59" s="21">
        <f t="shared" si="0"/>
        <v>0.57377049180327866</v>
      </c>
      <c r="N59" s="22">
        <f t="shared" si="1"/>
        <v>0.42622950819672129</v>
      </c>
    </row>
    <row r="60" spans="1:14" ht="15.75" thickBot="1" x14ac:dyDescent="0.3">
      <c r="A60" s="18" t="s">
        <v>100</v>
      </c>
      <c r="B60" s="19" t="s">
        <v>101</v>
      </c>
      <c r="C60" s="20">
        <v>422</v>
      </c>
      <c r="D60" s="20">
        <v>172</v>
      </c>
      <c r="E60" s="20">
        <v>125</v>
      </c>
      <c r="F60" s="20">
        <v>147</v>
      </c>
      <c r="G60" s="20">
        <v>138</v>
      </c>
      <c r="H60" s="20">
        <v>169</v>
      </c>
      <c r="I60" s="20">
        <v>137</v>
      </c>
      <c r="J60" s="20">
        <v>211</v>
      </c>
      <c r="K60" s="23">
        <v>3</v>
      </c>
      <c r="L60" s="20">
        <v>1</v>
      </c>
      <c r="M60" s="21">
        <f t="shared" si="0"/>
        <v>0.99294117647058822</v>
      </c>
      <c r="N60" s="22">
        <f t="shared" si="1"/>
        <v>7.058823529411765E-3</v>
      </c>
    </row>
    <row r="61" spans="1:14" ht="15.75" thickBot="1" x14ac:dyDescent="0.3">
      <c r="A61" s="18" t="s">
        <v>102</v>
      </c>
      <c r="B61" s="19" t="s">
        <v>103</v>
      </c>
      <c r="C61" s="20">
        <v>361</v>
      </c>
      <c r="D61" s="20">
        <v>94</v>
      </c>
      <c r="E61" s="20">
        <v>61</v>
      </c>
      <c r="F61" s="20">
        <v>66</v>
      </c>
      <c r="G61" s="20">
        <v>55</v>
      </c>
      <c r="H61" s="20">
        <v>90</v>
      </c>
      <c r="I61" s="20">
        <v>119</v>
      </c>
      <c r="J61" s="20">
        <v>110</v>
      </c>
      <c r="K61" s="23">
        <v>5</v>
      </c>
      <c r="L61" s="20">
        <v>1</v>
      </c>
      <c r="M61" s="21">
        <f t="shared" si="0"/>
        <v>0.98633879781420764</v>
      </c>
      <c r="N61" s="22">
        <f t="shared" si="1"/>
        <v>1.3661202185792349E-2</v>
      </c>
    </row>
    <row r="62" spans="1:14" ht="15.75" thickBot="1" x14ac:dyDescent="0.3">
      <c r="A62" s="18" t="s">
        <v>104</v>
      </c>
      <c r="B62" s="19" t="s">
        <v>105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3">
        <v>0</v>
      </c>
      <c r="L62" s="23">
        <v>0</v>
      </c>
      <c r="M62" s="21">
        <v>1</v>
      </c>
      <c r="N62" s="22">
        <v>0</v>
      </c>
    </row>
    <row r="63" spans="1:14" ht="15.75" thickBot="1" x14ac:dyDescent="0.3">
      <c r="A63" s="18" t="s">
        <v>106</v>
      </c>
      <c r="B63" s="19" t="s">
        <v>107</v>
      </c>
      <c r="C63" s="20">
        <v>10</v>
      </c>
      <c r="D63" s="20">
        <v>54</v>
      </c>
      <c r="E63" s="20">
        <v>1</v>
      </c>
      <c r="F63" s="20">
        <v>10</v>
      </c>
      <c r="G63" s="20">
        <v>3</v>
      </c>
      <c r="H63" s="20">
        <v>51</v>
      </c>
      <c r="I63" s="20">
        <v>3</v>
      </c>
      <c r="J63" s="20">
        <v>109</v>
      </c>
      <c r="K63" s="23">
        <v>2</v>
      </c>
      <c r="L63" s="20">
        <v>1</v>
      </c>
      <c r="M63" s="21">
        <f t="shared" si="0"/>
        <v>0.83333333333333337</v>
      </c>
      <c r="N63" s="22">
        <f t="shared" si="1"/>
        <v>0.16666666666666666</v>
      </c>
    </row>
    <row r="64" spans="1:14" ht="15.75" thickBot="1" x14ac:dyDescent="0.3">
      <c r="A64" s="18" t="s">
        <v>108</v>
      </c>
      <c r="B64" s="19" t="s">
        <v>109</v>
      </c>
      <c r="C64" s="20">
        <v>174</v>
      </c>
      <c r="D64" s="20">
        <v>62</v>
      </c>
      <c r="E64" s="20">
        <v>54</v>
      </c>
      <c r="F64" s="20">
        <v>94</v>
      </c>
      <c r="G64" s="20">
        <v>32</v>
      </c>
      <c r="H64" s="20">
        <v>55</v>
      </c>
      <c r="I64" s="20">
        <v>25</v>
      </c>
      <c r="J64" s="20">
        <v>89</v>
      </c>
      <c r="K64" s="23">
        <v>10</v>
      </c>
      <c r="L64" s="20">
        <v>2</v>
      </c>
      <c r="M64" s="21">
        <f t="shared" si="0"/>
        <v>0.94565217391304346</v>
      </c>
      <c r="N64" s="22">
        <f t="shared" si="1"/>
        <v>5.434782608695652E-2</v>
      </c>
    </row>
    <row r="65" spans="1:14" ht="15.75" thickBot="1" x14ac:dyDescent="0.3">
      <c r="A65" s="18" t="s">
        <v>110</v>
      </c>
      <c r="B65" s="19" t="s">
        <v>111</v>
      </c>
      <c r="C65" s="20">
        <v>68</v>
      </c>
      <c r="D65" s="20">
        <v>77</v>
      </c>
      <c r="E65" s="20">
        <v>14</v>
      </c>
      <c r="F65" s="20">
        <v>131</v>
      </c>
      <c r="G65" s="20">
        <v>10</v>
      </c>
      <c r="H65" s="20">
        <v>50</v>
      </c>
      <c r="I65" s="20">
        <v>24</v>
      </c>
      <c r="J65" s="20">
        <v>101</v>
      </c>
      <c r="K65" s="23">
        <v>1</v>
      </c>
      <c r="L65" s="20">
        <v>1</v>
      </c>
      <c r="M65" s="21">
        <f t="shared" si="0"/>
        <v>0.98550724637681164</v>
      </c>
      <c r="N65" s="22">
        <f t="shared" si="1"/>
        <v>1.4492753623188406E-2</v>
      </c>
    </row>
    <row r="66" spans="1:14" ht="15.75" thickBot="1" x14ac:dyDescent="0.3">
      <c r="A66" s="18" t="s">
        <v>112</v>
      </c>
      <c r="B66" s="19" t="s">
        <v>113</v>
      </c>
      <c r="C66" s="20">
        <v>658</v>
      </c>
      <c r="D66" s="20">
        <v>94</v>
      </c>
      <c r="E66" s="20">
        <v>178</v>
      </c>
      <c r="F66" s="20">
        <v>74</v>
      </c>
      <c r="G66" s="20">
        <v>143</v>
      </c>
      <c r="H66" s="20">
        <v>75</v>
      </c>
      <c r="I66" s="20">
        <v>231</v>
      </c>
      <c r="J66" s="20">
        <v>111</v>
      </c>
      <c r="K66" s="23">
        <v>81</v>
      </c>
      <c r="L66" s="20">
        <v>5</v>
      </c>
      <c r="M66" s="21">
        <f t="shared" si="0"/>
        <v>0.89039242219215153</v>
      </c>
      <c r="N66" s="22">
        <f t="shared" si="1"/>
        <v>0.10960757780784844</v>
      </c>
    </row>
    <row r="67" spans="1:14" ht="15.75" thickBot="1" x14ac:dyDescent="0.3">
      <c r="A67" s="18" t="s">
        <v>114</v>
      </c>
      <c r="B67" s="19" t="s">
        <v>115</v>
      </c>
      <c r="C67" s="20">
        <v>149</v>
      </c>
      <c r="D67" s="20">
        <v>110</v>
      </c>
      <c r="E67" s="20">
        <v>40</v>
      </c>
      <c r="F67" s="20">
        <v>85</v>
      </c>
      <c r="G67" s="20">
        <v>57</v>
      </c>
      <c r="H67" s="20">
        <v>112</v>
      </c>
      <c r="I67" s="20">
        <v>46</v>
      </c>
      <c r="J67" s="20">
        <v>117</v>
      </c>
      <c r="K67" s="23">
        <v>7</v>
      </c>
      <c r="L67" s="20">
        <v>1</v>
      </c>
      <c r="M67" s="21">
        <f t="shared" si="0"/>
        <v>0.95512820512820518</v>
      </c>
      <c r="N67" s="22">
        <f t="shared" si="1"/>
        <v>4.4871794871794872E-2</v>
      </c>
    </row>
    <row r="68" spans="1:14" ht="15.75" thickBot="1" x14ac:dyDescent="0.3">
      <c r="A68" s="18" t="s">
        <v>116</v>
      </c>
      <c r="B68" s="19" t="s">
        <v>117</v>
      </c>
      <c r="C68" s="20">
        <v>65</v>
      </c>
      <c r="D68" s="20">
        <v>251</v>
      </c>
      <c r="E68" s="20">
        <v>19</v>
      </c>
      <c r="F68" s="20">
        <v>206</v>
      </c>
      <c r="G68" s="20">
        <v>22</v>
      </c>
      <c r="H68" s="20">
        <v>282</v>
      </c>
      <c r="I68" s="20">
        <v>21</v>
      </c>
      <c r="J68" s="20">
        <v>253</v>
      </c>
      <c r="K68" s="23">
        <v>0</v>
      </c>
      <c r="L68" s="23">
        <v>0</v>
      </c>
      <c r="M68" s="21">
        <f t="shared" si="0"/>
        <v>1</v>
      </c>
      <c r="N68" s="22">
        <f t="shared" si="1"/>
        <v>0</v>
      </c>
    </row>
    <row r="69" spans="1:14" ht="15.75" thickBot="1" x14ac:dyDescent="0.3">
      <c r="A69" s="18" t="s">
        <v>118</v>
      </c>
      <c r="B69" s="19" t="s">
        <v>119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1">
        <v>1</v>
      </c>
      <c r="N69" s="22">
        <v>0</v>
      </c>
    </row>
    <row r="70" spans="1:14" ht="15.75" thickBot="1" x14ac:dyDescent="0.3">
      <c r="A70" s="18" t="s">
        <v>120</v>
      </c>
      <c r="B70" s="19" t="s">
        <v>121</v>
      </c>
      <c r="C70" s="20">
        <v>295</v>
      </c>
      <c r="D70" s="20">
        <v>61</v>
      </c>
      <c r="E70" s="20">
        <v>41</v>
      </c>
      <c r="F70" s="20">
        <v>47</v>
      </c>
      <c r="G70" s="20">
        <v>50</v>
      </c>
      <c r="H70" s="20">
        <v>76</v>
      </c>
      <c r="I70" s="20">
        <v>167</v>
      </c>
      <c r="J70" s="20">
        <v>57</v>
      </c>
      <c r="K70" s="23">
        <v>2</v>
      </c>
      <c r="L70" s="20">
        <v>1</v>
      </c>
      <c r="M70" s="21">
        <f t="shared" si="0"/>
        <v>0.9932659932659933</v>
      </c>
      <c r="N70" s="22">
        <f t="shared" si="1"/>
        <v>6.7340067340067337E-3</v>
      </c>
    </row>
    <row r="71" spans="1:14" ht="15.75" thickBot="1" x14ac:dyDescent="0.3">
      <c r="A71" s="18" t="s">
        <v>122</v>
      </c>
      <c r="B71" s="19" t="s">
        <v>123</v>
      </c>
      <c r="C71" s="20">
        <v>287</v>
      </c>
      <c r="D71" s="20">
        <v>49</v>
      </c>
      <c r="E71" s="20">
        <v>36</v>
      </c>
      <c r="F71" s="20">
        <v>61</v>
      </c>
      <c r="G71" s="20">
        <v>58</v>
      </c>
      <c r="H71" s="20">
        <v>57</v>
      </c>
      <c r="I71" s="20">
        <v>162</v>
      </c>
      <c r="J71" s="20">
        <v>29</v>
      </c>
      <c r="K71" s="23">
        <v>1</v>
      </c>
      <c r="L71" s="20">
        <v>1</v>
      </c>
      <c r="M71" s="21">
        <f t="shared" si="0"/>
        <v>0.99652777777777779</v>
      </c>
      <c r="N71" s="22">
        <f t="shared" si="1"/>
        <v>3.472222222222222E-3</v>
      </c>
    </row>
    <row r="72" spans="1:14" ht="15.75" thickBot="1" x14ac:dyDescent="0.3">
      <c r="A72" s="18" t="s">
        <v>124</v>
      </c>
      <c r="B72" s="19" t="s">
        <v>125</v>
      </c>
      <c r="C72" s="20">
        <v>276</v>
      </c>
      <c r="D72" s="20">
        <v>58</v>
      </c>
      <c r="E72" s="20">
        <v>64</v>
      </c>
      <c r="F72" s="20">
        <v>51</v>
      </c>
      <c r="G72" s="20">
        <v>68</v>
      </c>
      <c r="H72" s="20">
        <v>46</v>
      </c>
      <c r="I72" s="20">
        <v>95</v>
      </c>
      <c r="J72" s="20">
        <v>48</v>
      </c>
      <c r="K72" s="23">
        <v>3</v>
      </c>
      <c r="L72" s="20">
        <v>1</v>
      </c>
      <c r="M72" s="21">
        <f t="shared" si="0"/>
        <v>0.989247311827957</v>
      </c>
      <c r="N72" s="22">
        <f t="shared" si="1"/>
        <v>1.0752688172043012E-2</v>
      </c>
    </row>
    <row r="73" spans="1:14" ht="15.75" thickBot="1" x14ac:dyDescent="0.3">
      <c r="A73" s="18" t="s">
        <v>126</v>
      </c>
      <c r="B73" s="19" t="s">
        <v>127</v>
      </c>
      <c r="C73" s="20">
        <v>5</v>
      </c>
      <c r="D73" s="20">
        <v>18</v>
      </c>
      <c r="E73" s="20">
        <v>1</v>
      </c>
      <c r="F73" s="20">
        <v>7</v>
      </c>
      <c r="G73" s="20"/>
      <c r="H73" s="20"/>
      <c r="I73" s="20">
        <v>4</v>
      </c>
      <c r="J73" s="20">
        <v>21</v>
      </c>
      <c r="K73" s="23">
        <v>0</v>
      </c>
      <c r="L73" s="20">
        <v>0</v>
      </c>
      <c r="M73" s="21">
        <f>IF(C73+K73=0," ",C73/(C73+K73))</f>
        <v>1</v>
      </c>
      <c r="N73" s="22">
        <f>IF(C73+K73=0," ",K73/(C73+K73))</f>
        <v>0</v>
      </c>
    </row>
    <row r="74" spans="1:14" ht="15.75" thickBot="1" x14ac:dyDescent="0.3">
      <c r="A74" s="18" t="s">
        <v>128</v>
      </c>
      <c r="B74" s="19" t="s">
        <v>129</v>
      </c>
      <c r="C74" s="20">
        <v>29</v>
      </c>
      <c r="D74" s="20">
        <v>171</v>
      </c>
      <c r="E74" s="20">
        <v>8</v>
      </c>
      <c r="F74" s="20">
        <v>114</v>
      </c>
      <c r="G74" s="20">
        <v>6</v>
      </c>
      <c r="H74" s="20">
        <v>186</v>
      </c>
      <c r="I74" s="20">
        <v>11</v>
      </c>
      <c r="J74" s="20">
        <v>198</v>
      </c>
      <c r="K74" s="23">
        <v>0</v>
      </c>
      <c r="L74" s="20">
        <v>0</v>
      </c>
      <c r="M74" s="21">
        <f>IF(C74+K74=0," ",C74/(C74+K74))</f>
        <v>1</v>
      </c>
      <c r="N74" s="22">
        <f>IF(C74+K74=0," ",K74/(C74+K74))</f>
        <v>0</v>
      </c>
    </row>
    <row r="75" spans="1:14" ht="15.75" thickBot="1" x14ac:dyDescent="0.3">
      <c r="A75" s="18" t="s">
        <v>130</v>
      </c>
      <c r="B75" s="19" t="s">
        <v>129</v>
      </c>
      <c r="C75" s="20">
        <v>38</v>
      </c>
      <c r="D75" s="20">
        <v>150</v>
      </c>
      <c r="E75" s="20">
        <v>12</v>
      </c>
      <c r="F75" s="20">
        <v>95</v>
      </c>
      <c r="G75" s="20">
        <v>10</v>
      </c>
      <c r="H75" s="20">
        <v>205</v>
      </c>
      <c r="I75" s="20">
        <v>14</v>
      </c>
      <c r="J75" s="20">
        <v>158</v>
      </c>
      <c r="K75" s="23">
        <v>0</v>
      </c>
      <c r="L75" s="20">
        <v>0</v>
      </c>
      <c r="M75" s="21">
        <f>IF(C75+K75=0," ",C75/(C75+K75))</f>
        <v>1</v>
      </c>
      <c r="N75" s="22">
        <f>IF(C75+K75=0," ",K75/(C75+K75))</f>
        <v>0</v>
      </c>
    </row>
    <row r="76" spans="1:14" ht="30.75" customHeight="1" thickBot="1" x14ac:dyDescent="0.3">
      <c r="A76" s="24" t="s">
        <v>131</v>
      </c>
      <c r="B76" s="43" t="s">
        <v>129</v>
      </c>
      <c r="C76" s="25">
        <v>9</v>
      </c>
      <c r="D76" s="25">
        <v>143</v>
      </c>
      <c r="E76" s="25">
        <v>4</v>
      </c>
      <c r="F76" s="25">
        <v>116</v>
      </c>
      <c r="G76" s="25">
        <v>2</v>
      </c>
      <c r="H76" s="25">
        <v>132</v>
      </c>
      <c r="I76" s="25">
        <v>3</v>
      </c>
      <c r="J76" s="25">
        <v>188</v>
      </c>
      <c r="K76" s="45">
        <v>0</v>
      </c>
      <c r="L76" s="45">
        <v>0</v>
      </c>
      <c r="M76" s="48">
        <f>IF(C76+K76=0," ",C76/(C76+K76))</f>
        <v>1</v>
      </c>
      <c r="N76" s="37">
        <f>IF(C76+K76=0," ",K76/(C76+K76))</f>
        <v>0</v>
      </c>
    </row>
    <row r="77" spans="1:14" ht="31.5" customHeight="1" thickBot="1" x14ac:dyDescent="0.3">
      <c r="A77" s="26" t="s">
        <v>132</v>
      </c>
      <c r="B77" s="44"/>
      <c r="C77" s="27"/>
      <c r="D77" s="27"/>
      <c r="E77" s="27"/>
      <c r="F77" s="27"/>
      <c r="G77" s="27"/>
      <c r="H77" s="27"/>
      <c r="I77" s="27"/>
      <c r="J77" s="27"/>
      <c r="K77" s="46"/>
      <c r="L77" s="47"/>
      <c r="M77" s="49"/>
      <c r="N77" s="38"/>
    </row>
    <row r="78" spans="1:14" ht="57.75" customHeight="1" thickBot="1" x14ac:dyDescent="0.3">
      <c r="A78" s="28" t="s">
        <v>133</v>
      </c>
      <c r="B78" s="29" t="s">
        <v>129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1">
        <v>0</v>
      </c>
      <c r="M78" s="21">
        <v>1</v>
      </c>
      <c r="N78" s="22">
        <v>0</v>
      </c>
    </row>
    <row r="79" spans="1:14" ht="33" customHeight="1" thickBot="1" x14ac:dyDescent="0.3">
      <c r="A79" s="28" t="s">
        <v>134</v>
      </c>
      <c r="B79" s="29" t="s">
        <v>129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1">
        <v>0</v>
      </c>
      <c r="M79" s="21">
        <v>1</v>
      </c>
      <c r="N79" s="22">
        <v>0</v>
      </c>
    </row>
    <row r="80" spans="1:14" ht="15.75" thickBot="1" x14ac:dyDescent="0.3">
      <c r="A80" s="32" t="s">
        <v>135</v>
      </c>
      <c r="B80" s="32"/>
      <c r="C80" s="33">
        <f>SUM(C11:C79)</f>
        <v>17167</v>
      </c>
      <c r="D80" s="34">
        <f>SUMPRODUCT(D11:D79,C11:C79)/SUM(C11:C79)</f>
        <v>97.889206034834274</v>
      </c>
      <c r="E80" s="33">
        <f t="shared" ref="E80" si="2">SUM(E11:E79)</f>
        <v>3736</v>
      </c>
      <c r="F80" s="34">
        <f t="shared" ref="F80" si="3">SUMPRODUCT(F11:F79,E11:E79)/SUM(E11:E79)</f>
        <v>65.313169164882225</v>
      </c>
      <c r="G80" s="33">
        <f t="shared" ref="G80:I80" si="4">SUM(G11:G79)</f>
        <v>3749</v>
      </c>
      <c r="H80" s="34">
        <f t="shared" ref="H80" si="5">SUMPRODUCT(H11:H79,G11:G79)/SUM(G11:G79)</f>
        <v>80.83302213923713</v>
      </c>
      <c r="I80" s="33">
        <f t="shared" si="4"/>
        <v>5525</v>
      </c>
      <c r="J80" s="34">
        <f t="shared" ref="J80:L80" si="6">SUMPRODUCT(J11:J79,I11:I79)/SUM(I11:I79)</f>
        <v>128.50045248868778</v>
      </c>
      <c r="K80" s="32">
        <f>SUM(K11:K79)</f>
        <v>1494</v>
      </c>
      <c r="L80" s="32">
        <f t="shared" si="6"/>
        <v>2.5943775100401605</v>
      </c>
      <c r="M80" s="35">
        <f>IF(C80+K80=0," ",C80/(C80+K80))</f>
        <v>0.91993998178018332</v>
      </c>
      <c r="N80" s="36">
        <f>IF(C80+K80=0," ",K80/(C80+K80))</f>
        <v>8.0060018219816731E-2</v>
      </c>
    </row>
  </sheetData>
  <mergeCells count="17">
    <mergeCell ref="A1:N2"/>
    <mergeCell ref="A3:N3"/>
    <mergeCell ref="C6:L6"/>
    <mergeCell ref="M6:M10"/>
    <mergeCell ref="N6:N10"/>
    <mergeCell ref="C7:J7"/>
    <mergeCell ref="K7:L7"/>
    <mergeCell ref="C8:D8"/>
    <mergeCell ref="E8:F8"/>
    <mergeCell ref="G8:H8"/>
    <mergeCell ref="N76:N77"/>
    <mergeCell ref="I8:J8"/>
    <mergeCell ref="K8:L8"/>
    <mergeCell ref="B76:B77"/>
    <mergeCell ref="K76:K77"/>
    <mergeCell ref="L76:L77"/>
    <mergeCell ref="M76:M7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VULPIS</dc:creator>
  <cp:lastModifiedBy>FRANCESCO VULPIS</cp:lastModifiedBy>
  <cp:lastPrinted>2021-08-03T12:11:32Z</cp:lastPrinted>
  <dcterms:created xsi:type="dcterms:W3CDTF">2021-08-03T11:57:17Z</dcterms:created>
  <dcterms:modified xsi:type="dcterms:W3CDTF">2021-08-03T12:23:38Z</dcterms:modified>
</cp:coreProperties>
</file>